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ec71f9a3f732d4/UDemy Courses/BudgetCostManagement/Section 3 - Budget Planning Part 1/Lecture 13 - Calculating Resource Costs/"/>
    </mc:Choice>
  </mc:AlternateContent>
  <xr:revisionPtr revIDLastSave="194" documentId="13_ncr:1_{5A6AEAFB-5472-46AC-8BF2-D80E2AD17004}" xr6:coauthVersionLast="45" xr6:coauthVersionMax="45" xr10:uidLastSave="{7F309EB2-683E-479B-8EFA-6EBED37A0A10}"/>
  <bookViews>
    <workbookView xWindow="-120" yWindow="-120" windowWidth="19440" windowHeight="11640" firstSheet="1" xr2:uid="{00000000-000D-0000-FFFF-FFFF00000000}"/>
  </bookViews>
  <sheets>
    <sheet name="Waterfall Estimation" sheetId="2" r:id="rId1"/>
    <sheet name="Fiscal Calendar" sheetId="5" r:id="rId2"/>
    <sheet name="Original Budget" sheetId="4" r:id="rId3"/>
    <sheet name="Country Rates" sheetId="7" r:id="rId4"/>
    <sheet name="Waterfall Estimation Blank" sheetId="6" r:id="rId5"/>
  </sheets>
  <externalReferences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Q16" i="2"/>
  <c r="F14" i="2"/>
  <c r="G14" i="2"/>
  <c r="H14" i="2"/>
  <c r="I14" i="2"/>
  <c r="J14" i="2"/>
  <c r="K14" i="2"/>
  <c r="L14" i="2"/>
  <c r="M14" i="2"/>
  <c r="N14" i="2"/>
  <c r="O14" i="2"/>
  <c r="P14" i="2"/>
  <c r="Q14" i="2"/>
  <c r="F12" i="2"/>
  <c r="G12" i="2"/>
  <c r="H12" i="2"/>
  <c r="I12" i="2"/>
  <c r="J12" i="2"/>
  <c r="K12" i="2"/>
  <c r="L12" i="2"/>
  <c r="M12" i="2"/>
  <c r="N12" i="2"/>
  <c r="O12" i="2"/>
  <c r="P12" i="2"/>
  <c r="Q12" i="2"/>
  <c r="F10" i="2"/>
  <c r="G10" i="2"/>
  <c r="H10" i="2"/>
  <c r="I10" i="2"/>
  <c r="J10" i="2"/>
  <c r="K10" i="2"/>
  <c r="L10" i="2"/>
  <c r="M10" i="2"/>
  <c r="N10" i="2"/>
  <c r="O10" i="2"/>
  <c r="P10" i="2"/>
  <c r="Q10" i="2"/>
  <c r="F7" i="2"/>
  <c r="G7" i="2"/>
  <c r="H7" i="2"/>
  <c r="I7" i="2"/>
  <c r="J7" i="2"/>
  <c r="K7" i="2"/>
  <c r="L7" i="2"/>
  <c r="M7" i="2"/>
  <c r="N7" i="2"/>
  <c r="O7" i="2"/>
  <c r="P7" i="2"/>
  <c r="Q7" i="2"/>
  <c r="F5" i="2"/>
  <c r="G5" i="2"/>
  <c r="H5" i="2"/>
  <c r="I5" i="2"/>
  <c r="J5" i="2"/>
  <c r="K5" i="2"/>
  <c r="L5" i="2"/>
  <c r="M5" i="2"/>
  <c r="N5" i="2"/>
  <c r="O5" i="2"/>
  <c r="P5" i="2"/>
  <c r="Q5" i="2"/>
  <c r="E16" i="2"/>
  <c r="E14" i="2"/>
  <c r="E12" i="2"/>
  <c r="E10" i="2"/>
  <c r="E7" i="2"/>
  <c r="E5" i="2"/>
  <c r="C14" i="6" l="1"/>
  <c r="C12" i="6"/>
  <c r="C13" i="6" s="1"/>
  <c r="C15" i="6" l="1"/>
  <c r="Q7" i="6"/>
  <c r="P7" i="6"/>
  <c r="O7" i="6"/>
  <c r="N7" i="6"/>
  <c r="M7" i="6"/>
  <c r="L7" i="6"/>
  <c r="K7" i="6"/>
  <c r="K8" i="6" s="1"/>
  <c r="J7" i="6"/>
  <c r="I7" i="6"/>
  <c r="H7" i="6"/>
  <c r="G7" i="6"/>
  <c r="F7" i="6"/>
  <c r="E7" i="6"/>
  <c r="Q5" i="6"/>
  <c r="P5" i="6"/>
  <c r="O5" i="6"/>
  <c r="N5" i="6"/>
  <c r="N8" i="6" s="1"/>
  <c r="M5" i="6"/>
  <c r="L5" i="6"/>
  <c r="K5" i="6"/>
  <c r="J5" i="6"/>
  <c r="J8" i="6" s="1"/>
  <c r="I5" i="6"/>
  <c r="H5" i="6"/>
  <c r="G5" i="6"/>
  <c r="F5" i="6"/>
  <c r="F8" i="6" s="1"/>
  <c r="E5" i="6"/>
  <c r="D5" i="6"/>
  <c r="D8" i="6" s="1"/>
  <c r="L8" i="6" l="1"/>
  <c r="E8" i="6"/>
  <c r="M8" i="6"/>
  <c r="Q8" i="6"/>
  <c r="G8" i="6"/>
  <c r="O8" i="6"/>
  <c r="I8" i="6"/>
  <c r="H8" i="6"/>
  <c r="P8" i="6"/>
  <c r="F22" i="4"/>
  <c r="E22" i="4"/>
  <c r="D22" i="4"/>
  <c r="C22" i="4"/>
  <c r="B22" i="4"/>
  <c r="H20" i="4"/>
  <c r="H19" i="4"/>
  <c r="H18" i="4"/>
  <c r="H17" i="4"/>
  <c r="H16" i="4"/>
  <c r="H15" i="4"/>
  <c r="H22" i="4" s="1"/>
  <c r="F11" i="4"/>
  <c r="F24" i="4" s="1"/>
  <c r="E11" i="4"/>
  <c r="E24" i="4" s="1"/>
  <c r="D11" i="4"/>
  <c r="D24" i="4" s="1"/>
  <c r="C11" i="4"/>
  <c r="C24" i="4" s="1"/>
  <c r="B11" i="4"/>
  <c r="B24" i="4" s="1"/>
  <c r="H9" i="4"/>
  <c r="H8" i="4"/>
  <c r="H7" i="4"/>
  <c r="H6" i="4"/>
  <c r="H5" i="4"/>
  <c r="H11" i="4" l="1"/>
  <c r="H24" i="4" s="1"/>
  <c r="E8" i="2"/>
  <c r="F8" i="2"/>
  <c r="I8" i="2"/>
  <c r="J8" i="2"/>
  <c r="M8" i="2"/>
  <c r="N8" i="2"/>
  <c r="Q8" i="2"/>
  <c r="D5" i="2"/>
  <c r="D8" i="2" s="1"/>
  <c r="P8" i="2" l="1"/>
  <c r="L8" i="2"/>
  <c r="O8" i="2"/>
  <c r="K8" i="2"/>
  <c r="H8" i="2"/>
  <c r="G17" i="2"/>
  <c r="G8" i="2"/>
  <c r="N17" i="2"/>
  <c r="J17" i="2"/>
  <c r="F17" i="2"/>
  <c r="Q17" i="2"/>
  <c r="M17" i="2"/>
  <c r="I17" i="2"/>
  <c r="E17" i="2"/>
  <c r="O17" i="2"/>
  <c r="K17" i="2"/>
  <c r="P17" i="2"/>
  <c r="L17" i="2"/>
  <c r="H17" i="2"/>
</calcChain>
</file>

<file path=xl/sharedStrings.xml><?xml version="1.0" encoding="utf-8"?>
<sst xmlns="http://schemas.openxmlformats.org/spreadsheetml/2006/main" count="189" uniqueCount="97">
  <si>
    <t>Internal Resources</t>
  </si>
  <si>
    <t>Acct Type</t>
  </si>
  <si>
    <t>Label</t>
  </si>
  <si>
    <t>May</t>
  </si>
  <si>
    <t>June</t>
  </si>
  <si>
    <t>July</t>
  </si>
  <si>
    <t>August</t>
  </si>
  <si>
    <t>Sepbember</t>
  </si>
  <si>
    <t>October</t>
  </si>
  <si>
    <t>November</t>
  </si>
  <si>
    <t>December</t>
  </si>
  <si>
    <t>January</t>
  </si>
  <si>
    <t>February</t>
  </si>
  <si>
    <t>March</t>
  </si>
  <si>
    <t>April</t>
  </si>
  <si>
    <t>Project Manager</t>
  </si>
  <si>
    <t>Operating</t>
  </si>
  <si>
    <t>Hours</t>
  </si>
  <si>
    <t>Value</t>
  </si>
  <si>
    <t>PMO Support</t>
  </si>
  <si>
    <t>TOTAL OPERATING</t>
  </si>
  <si>
    <t>Business Analyst</t>
  </si>
  <si>
    <t>Capital</t>
  </si>
  <si>
    <t>Software Developer
(Integration)</t>
  </si>
  <si>
    <t>Software Developer
(Security Protocol)</t>
  </si>
  <si>
    <t>Quality Assurance</t>
  </si>
  <si>
    <t>TOTAL CAPITAL</t>
  </si>
  <si>
    <t>Capital Expenditures</t>
  </si>
  <si>
    <t>PMO Vendor Software Purchase</t>
  </si>
  <si>
    <t>PMO Vendor license</t>
  </si>
  <si>
    <t>PMO Vendor Milestone Delivery</t>
  </si>
  <si>
    <t>Laptop Purchases</t>
  </si>
  <si>
    <t>TOTALS</t>
  </si>
  <si>
    <t>Operating Expenses</t>
  </si>
  <si>
    <t>PMO Vendor Software license</t>
  </si>
  <si>
    <t>Termination fee for previous PMO tool</t>
  </si>
  <si>
    <t>In-Person Conferences</t>
  </si>
  <si>
    <t>Based on 2020 Calendar</t>
  </si>
  <si>
    <t>Month</t>
  </si>
  <si>
    <t>Time Range</t>
  </si>
  <si>
    <t># of Weeks</t>
  </si>
  <si>
    <t>1/1 thru 1/25</t>
  </si>
  <si>
    <t>1/26 thru 2/22</t>
  </si>
  <si>
    <t>2/23 thru 3/28</t>
  </si>
  <si>
    <t>3/29 thru 4/25</t>
  </si>
  <si>
    <t>4/26 thru 5/23</t>
  </si>
  <si>
    <t>5/24 thru 6/27</t>
  </si>
  <si>
    <t>6/28 thru 7/25</t>
  </si>
  <si>
    <t>7/26 thru 8/22</t>
  </si>
  <si>
    <t>September</t>
  </si>
  <si>
    <t>8/23 thru 9/26</t>
  </si>
  <si>
    <t>9/27 thru 10/24</t>
  </si>
  <si>
    <t>10/25 thru 11/21</t>
  </si>
  <si>
    <t>11/22 thru 12/26</t>
  </si>
  <si>
    <t>Project Investment</t>
  </si>
  <si>
    <t>Hardware Purchase</t>
  </si>
  <si>
    <t>Software Purchase</t>
  </si>
  <si>
    <t>Software License</t>
  </si>
  <si>
    <t>Vendor Expense</t>
  </si>
  <si>
    <t>Internal Expense</t>
  </si>
  <si>
    <t>Total Capital Expense</t>
  </si>
  <si>
    <t>Operate &amp; Maintain</t>
  </si>
  <si>
    <t>Time &amp; Expense</t>
  </si>
  <si>
    <t>Depreciation</t>
  </si>
  <si>
    <t>Asset Write-Off</t>
  </si>
  <si>
    <t>Total Operating Expense</t>
  </si>
  <si>
    <t>TOTAL INVESTMENT</t>
  </si>
  <si>
    <t>Rates</t>
  </si>
  <si>
    <t>Country</t>
  </si>
  <si>
    <t>United States</t>
  </si>
  <si>
    <t>Canada</t>
  </si>
  <si>
    <t>Puerto Rico</t>
  </si>
  <si>
    <t>Mexico</t>
  </si>
  <si>
    <t>Australia</t>
  </si>
  <si>
    <t>Singapore</t>
  </si>
  <si>
    <t>China</t>
  </si>
  <si>
    <t>Malaysia</t>
  </si>
  <si>
    <t>India</t>
  </si>
  <si>
    <t>Switzerland</t>
  </si>
  <si>
    <t>Norway</t>
  </si>
  <si>
    <t>Netherlands</t>
  </si>
  <si>
    <t>France</t>
  </si>
  <si>
    <t>Belgium</t>
  </si>
  <si>
    <t>Spain</t>
  </si>
  <si>
    <t>Germany</t>
  </si>
  <si>
    <t>United Kingdom</t>
  </si>
  <si>
    <t>Czech Republic</t>
  </si>
  <si>
    <t>Hungary</t>
  </si>
  <si>
    <t>Romania</t>
  </si>
  <si>
    <t>Hours confirmed by resource or resource manager - just enter hours above</t>
  </si>
  <si>
    <t>---------&gt;</t>
  </si>
  <si>
    <t>Percentage allocation</t>
  </si>
  <si>
    <t>Working Hours per week</t>
  </si>
  <si>
    <t>Budgeted hours per week</t>
  </si>
  <si>
    <t>Budgeted hours per month</t>
  </si>
  <si>
    <t>Country Rate established</t>
  </si>
  <si>
    <t>Cost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</si>
</sst>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4" xfId="0" applyFill="1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0" borderId="0" xfId="1" applyNumberFormat="1" applyFont="1" applyBorder="1"/>
    <xf numFmtId="164" fontId="0" fillId="0" borderId="18" xfId="1" applyNumberFormat="1" applyFont="1" applyBorder="1"/>
    <xf numFmtId="164" fontId="0" fillId="0" borderId="0" xfId="1" applyNumberFormat="1" applyFont="1" applyFill="1" applyBorder="1" applyAlignment="1">
      <alignment horizontal="center" vertical="center"/>
    </xf>
    <xf numFmtId="164" fontId="0" fillId="3" borderId="12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0" fontId="0" fillId="0" borderId="15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8" xfId="1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0" fillId="3" borderId="12" xfId="1" applyNumberFormat="1" applyFont="1" applyFill="1" applyBorder="1" applyAlignment="1">
      <alignment horizontal="center" vertical="center" wrapText="1"/>
    </xf>
    <xf numFmtId="164" fontId="0" fillId="3" borderId="13" xfId="1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 wrapText="1"/>
    </xf>
    <xf numFmtId="164" fontId="0" fillId="3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164" fontId="2" fillId="3" borderId="12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1" applyNumberFormat="1" applyFont="1" applyFill="1" applyBorder="1" applyAlignment="1">
      <alignment horizontal="center" vertical="center" wrapText="1"/>
    </xf>
    <xf numFmtId="0" fontId="0" fillId="0" borderId="15" xfId="1" applyNumberFormat="1" applyFont="1" applyFill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 wrapText="1"/>
    </xf>
    <xf numFmtId="164" fontId="0" fillId="0" borderId="13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7" xfId="0" applyBorder="1"/>
    <xf numFmtId="0" fontId="0" fillId="0" borderId="18" xfId="0" applyBorder="1"/>
    <xf numFmtId="44" fontId="0" fillId="0" borderId="0" xfId="1" applyFont="1" applyBorder="1"/>
    <xf numFmtId="44" fontId="0" fillId="0" borderId="18" xfId="1" applyFont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22" xfId="0" applyFill="1" applyBorder="1"/>
    <xf numFmtId="164" fontId="0" fillId="0" borderId="24" xfId="0" applyNumberFormat="1" applyBorder="1"/>
    <xf numFmtId="164" fontId="0" fillId="3" borderId="23" xfId="0" applyNumberFormat="1" applyFill="1" applyBorder="1"/>
    <xf numFmtId="0" fontId="0" fillId="0" borderId="16" xfId="0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164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164" fontId="0" fillId="0" borderId="0" xfId="1" quotePrefix="1" applyNumberFormat="1" applyFont="1" applyFill="1" applyBorder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44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4" borderId="22" xfId="1" applyNumberFormat="1" applyFont="1" applyFill="1" applyBorder="1" applyAlignment="1">
      <alignment horizontal="center" vertical="center"/>
    </xf>
    <xf numFmtId="0" fontId="0" fillId="4" borderId="24" xfId="1" applyNumberFormat="1" applyFont="1" applyFill="1" applyBorder="1" applyAlignment="1">
      <alignment horizontal="center" vertical="center"/>
    </xf>
    <xf numFmtId="0" fontId="0" fillId="4" borderId="23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4" fontId="0" fillId="0" borderId="5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2ec71f9a3f732d4/UDemy%20Courses/BudgetCostManagement/Section%205%20-%20How%20Are%20Actuals%20Realized/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heet"/>
      <sheetName val="Internal Labor Dashboard"/>
      <sheetName val="PO Receipt"/>
      <sheetName val="Country Rates"/>
    </sheetNames>
    <sheetDataSet>
      <sheetData sheetId="0"/>
      <sheetData sheetId="1"/>
      <sheetData sheetId="2"/>
      <sheetData sheetId="3">
        <row r="3">
          <cell r="A3">
            <v>80</v>
          </cell>
        </row>
        <row r="20">
          <cell r="A20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3"/>
  <sheetViews>
    <sheetView workbookViewId="0">
      <pane xSplit="3" ySplit="3" topLeftCell="D4" activePane="bottomRight" state="frozen"/>
      <selection pane="bottomRight" activeCell="D16" sqref="D16"/>
      <selection pane="bottomLeft" activeCell="A3" sqref="A3"/>
      <selection pane="topRight" activeCell="C1" sqref="C1"/>
    </sheetView>
  </sheetViews>
  <sheetFormatPr defaultColWidth="8.7109375" defaultRowHeight="15"/>
  <cols>
    <col min="1" max="1" width="26.5703125" style="39" bestFit="1" customWidth="1"/>
    <col min="2" max="2" width="26.5703125" style="39" customWidth="1"/>
    <col min="3" max="3" width="6.140625" style="16" bestFit="1" customWidth="1"/>
    <col min="4" max="4" width="9" style="16" customWidth="1"/>
    <col min="5" max="5" width="10.85546875" style="40" customWidth="1"/>
    <col min="6" max="7" width="10.28515625" style="40" customWidth="1"/>
    <col min="8" max="8" width="11" style="40" customWidth="1"/>
    <col min="9" max="9" width="10.28515625" style="42" customWidth="1"/>
    <col min="10" max="17" width="10.28515625" style="40" customWidth="1"/>
    <col min="18" max="16384" width="8.7109375" style="16"/>
  </cols>
  <sheetData>
    <row r="2" spans="1:17">
      <c r="A2" s="96"/>
      <c r="B2" s="97"/>
      <c r="C2" s="15"/>
      <c r="D2" s="15"/>
      <c r="E2" s="101">
        <v>2020</v>
      </c>
      <c r="F2" s="102"/>
      <c r="G2" s="102"/>
      <c r="H2" s="102"/>
      <c r="I2" s="102"/>
      <c r="J2" s="102"/>
      <c r="K2" s="103"/>
      <c r="L2" s="102">
        <v>2021</v>
      </c>
      <c r="M2" s="102"/>
      <c r="N2" s="102"/>
      <c r="O2" s="102"/>
      <c r="P2" s="102"/>
      <c r="Q2" s="103"/>
    </row>
    <row r="3" spans="1:17">
      <c r="A3" s="6" t="s">
        <v>0</v>
      </c>
      <c r="B3" s="57" t="s">
        <v>1</v>
      </c>
      <c r="C3" s="17" t="s">
        <v>2</v>
      </c>
      <c r="D3" s="17" t="s">
        <v>3</v>
      </c>
      <c r="E3" s="18" t="s">
        <v>4</v>
      </c>
      <c r="F3" s="18" t="s">
        <v>5</v>
      </c>
      <c r="G3" s="19" t="s">
        <v>6</v>
      </c>
      <c r="H3" s="19" t="s">
        <v>7</v>
      </c>
      <c r="I3" s="18" t="s">
        <v>8</v>
      </c>
      <c r="J3" s="19" t="s">
        <v>9</v>
      </c>
      <c r="K3" s="19" t="s">
        <v>10</v>
      </c>
      <c r="L3" s="18" t="s">
        <v>11</v>
      </c>
      <c r="M3" s="19" t="s">
        <v>12</v>
      </c>
      <c r="N3" s="19" t="s">
        <v>13</v>
      </c>
      <c r="O3" s="18" t="s">
        <v>14</v>
      </c>
      <c r="P3" s="19" t="s">
        <v>3</v>
      </c>
      <c r="Q3" s="20" t="s">
        <v>4</v>
      </c>
    </row>
    <row r="4" spans="1:17">
      <c r="A4" s="104" t="s">
        <v>15</v>
      </c>
      <c r="B4" s="106" t="s">
        <v>16</v>
      </c>
      <c r="C4" s="15" t="s">
        <v>17</v>
      </c>
      <c r="D4" s="15">
        <v>160</v>
      </c>
      <c r="E4" s="21">
        <v>100</v>
      </c>
      <c r="F4" s="21">
        <v>80</v>
      </c>
      <c r="G4" s="21">
        <v>80</v>
      </c>
      <c r="H4" s="21">
        <v>100</v>
      </c>
      <c r="I4" s="21">
        <v>40</v>
      </c>
      <c r="J4" s="21">
        <v>40</v>
      </c>
      <c r="K4" s="21">
        <v>40</v>
      </c>
      <c r="L4" s="21">
        <v>40</v>
      </c>
      <c r="M4" s="21">
        <v>80</v>
      </c>
      <c r="N4" s="21">
        <v>100</v>
      </c>
      <c r="O4" s="21">
        <v>80</v>
      </c>
      <c r="P4" s="21">
        <v>80</v>
      </c>
      <c r="Q4" s="22">
        <v>100</v>
      </c>
    </row>
    <row r="5" spans="1:17">
      <c r="A5" s="105"/>
      <c r="B5" s="107"/>
      <c r="C5" s="27" t="s">
        <v>18</v>
      </c>
      <c r="D5" s="28">
        <f>D4*'[1]Country Rates'!$A$3</f>
        <v>12800</v>
      </c>
      <c r="E5" s="28">
        <f>E4*'Country Rates'!$A$3</f>
        <v>8000</v>
      </c>
      <c r="F5" s="28">
        <f>F4*'Country Rates'!$A$3</f>
        <v>6400</v>
      </c>
      <c r="G5" s="28">
        <f>G4*'Country Rates'!$A$3</f>
        <v>6400</v>
      </c>
      <c r="H5" s="28">
        <f>H4*'Country Rates'!$A$3</f>
        <v>8000</v>
      </c>
      <c r="I5" s="28">
        <f>I4*'Country Rates'!$A$3</f>
        <v>3200</v>
      </c>
      <c r="J5" s="28">
        <f>J4*'Country Rates'!$A$3</f>
        <v>3200</v>
      </c>
      <c r="K5" s="28">
        <f>K4*'Country Rates'!$A$3</f>
        <v>3200</v>
      </c>
      <c r="L5" s="28">
        <f>L4*'Country Rates'!$A$3</f>
        <v>3200</v>
      </c>
      <c r="M5" s="28">
        <f>M4*'Country Rates'!$A$3</f>
        <v>6400</v>
      </c>
      <c r="N5" s="28">
        <f>N4*'Country Rates'!$A$3</f>
        <v>8000</v>
      </c>
      <c r="O5" s="28">
        <f>O4*'Country Rates'!$A$3</f>
        <v>6400</v>
      </c>
      <c r="P5" s="28">
        <f>P4*'Country Rates'!$A$3</f>
        <v>6400</v>
      </c>
      <c r="Q5" s="28">
        <f>Q4*'Country Rates'!$A$3</f>
        <v>8000</v>
      </c>
    </row>
    <row r="6" spans="1:17">
      <c r="A6" s="104" t="s">
        <v>19</v>
      </c>
      <c r="B6" s="106" t="s">
        <v>16</v>
      </c>
      <c r="C6" s="15" t="s">
        <v>17</v>
      </c>
      <c r="D6" s="44"/>
      <c r="E6" s="21">
        <v>25</v>
      </c>
      <c r="F6" s="21">
        <v>20</v>
      </c>
      <c r="G6" s="21">
        <v>20</v>
      </c>
      <c r="H6" s="21">
        <v>25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21">
        <v>160</v>
      </c>
      <c r="P6" s="21">
        <v>160</v>
      </c>
      <c r="Q6" s="22">
        <v>200</v>
      </c>
    </row>
    <row r="7" spans="1:17">
      <c r="A7" s="105"/>
      <c r="B7" s="107"/>
      <c r="C7" s="27" t="s">
        <v>18</v>
      </c>
      <c r="D7" s="27"/>
      <c r="E7" s="28">
        <f>E6*'Country Rates'!$A$20</f>
        <v>1750</v>
      </c>
      <c r="F7" s="28">
        <f>F6*'Country Rates'!$A$20</f>
        <v>1400</v>
      </c>
      <c r="G7" s="28">
        <f>G6*'Country Rates'!$A$20</f>
        <v>1400</v>
      </c>
      <c r="H7" s="28">
        <f>H6*'Country Rates'!$A$20</f>
        <v>1750</v>
      </c>
      <c r="I7" s="28">
        <f>I6*'Country Rates'!$A$20</f>
        <v>0</v>
      </c>
      <c r="J7" s="28">
        <f>J6*'Country Rates'!$A$20</f>
        <v>0</v>
      </c>
      <c r="K7" s="28">
        <f>K6*'Country Rates'!$A$20</f>
        <v>0</v>
      </c>
      <c r="L7" s="28">
        <f>L6*'Country Rates'!$A$20</f>
        <v>0</v>
      </c>
      <c r="M7" s="28">
        <f>M6*'Country Rates'!$A$20</f>
        <v>0</v>
      </c>
      <c r="N7" s="28">
        <f>N6*'Country Rates'!$A$20</f>
        <v>0</v>
      </c>
      <c r="O7" s="28">
        <f>O6*'Country Rates'!$A$20</f>
        <v>11200</v>
      </c>
      <c r="P7" s="28">
        <f>P6*'Country Rates'!$A$20</f>
        <v>11200</v>
      </c>
      <c r="Q7" s="28">
        <f>Q6*'Country Rates'!$A$20</f>
        <v>14000</v>
      </c>
    </row>
    <row r="8" spans="1:17">
      <c r="A8" s="108" t="s">
        <v>20</v>
      </c>
      <c r="B8" s="109"/>
      <c r="C8" s="110"/>
      <c r="D8" s="63">
        <f>D5+D7</f>
        <v>12800</v>
      </c>
      <c r="E8" s="63">
        <f>E5+E7</f>
        <v>9750</v>
      </c>
      <c r="F8" s="63">
        <f t="shared" ref="F8:Q8" si="0">F5+F7</f>
        <v>7800</v>
      </c>
      <c r="G8" s="63">
        <f t="shared" si="0"/>
        <v>7800</v>
      </c>
      <c r="H8" s="63">
        <f t="shared" si="0"/>
        <v>9750</v>
      </c>
      <c r="I8" s="63">
        <f t="shared" si="0"/>
        <v>3200</v>
      </c>
      <c r="J8" s="63">
        <f t="shared" si="0"/>
        <v>3200</v>
      </c>
      <c r="K8" s="63">
        <f t="shared" si="0"/>
        <v>3200</v>
      </c>
      <c r="L8" s="63">
        <f t="shared" si="0"/>
        <v>3200</v>
      </c>
      <c r="M8" s="63">
        <f t="shared" si="0"/>
        <v>6400</v>
      </c>
      <c r="N8" s="63">
        <f t="shared" si="0"/>
        <v>8000</v>
      </c>
      <c r="O8" s="63">
        <f t="shared" si="0"/>
        <v>17600</v>
      </c>
      <c r="P8" s="63">
        <f t="shared" si="0"/>
        <v>17600</v>
      </c>
      <c r="Q8" s="63">
        <f t="shared" si="0"/>
        <v>22000</v>
      </c>
    </row>
    <row r="9" spans="1:17">
      <c r="A9" s="104" t="s">
        <v>21</v>
      </c>
      <c r="B9" s="106" t="s">
        <v>22</v>
      </c>
      <c r="C9" s="15" t="s">
        <v>17</v>
      </c>
      <c r="D9" s="44"/>
      <c r="E9" s="21">
        <v>200</v>
      </c>
      <c r="F9" s="21">
        <v>160</v>
      </c>
      <c r="G9" s="21">
        <v>160</v>
      </c>
      <c r="H9" s="21">
        <v>160</v>
      </c>
      <c r="I9" s="45">
        <v>80</v>
      </c>
      <c r="J9" s="46">
        <v>80</v>
      </c>
      <c r="K9" s="46">
        <v>80</v>
      </c>
      <c r="L9" s="46">
        <v>80</v>
      </c>
      <c r="M9" s="46">
        <v>80</v>
      </c>
      <c r="N9" s="21">
        <v>100</v>
      </c>
      <c r="O9" s="21">
        <v>80</v>
      </c>
      <c r="P9" s="21">
        <v>80</v>
      </c>
      <c r="Q9" s="22">
        <v>100</v>
      </c>
    </row>
    <row r="10" spans="1:17">
      <c r="A10" s="105"/>
      <c r="B10" s="107"/>
      <c r="C10" s="27" t="s">
        <v>18</v>
      </c>
      <c r="D10" s="27"/>
      <c r="E10" s="28">
        <f>E9*'Country Rates'!$A$12</f>
        <v>18000</v>
      </c>
      <c r="F10" s="28">
        <f>F9*'Country Rates'!$A$12</f>
        <v>14400</v>
      </c>
      <c r="G10" s="28">
        <f>G9*'Country Rates'!$A$12</f>
        <v>14400</v>
      </c>
      <c r="H10" s="28">
        <f>H9*'Country Rates'!$A$12</f>
        <v>14400</v>
      </c>
      <c r="I10" s="28">
        <f>I9*'Country Rates'!$A$12</f>
        <v>7200</v>
      </c>
      <c r="J10" s="28">
        <f>J9*'Country Rates'!$A$12</f>
        <v>7200</v>
      </c>
      <c r="K10" s="28">
        <f>K9*'Country Rates'!$A$12</f>
        <v>7200</v>
      </c>
      <c r="L10" s="28">
        <f>L9*'Country Rates'!$A$12</f>
        <v>7200</v>
      </c>
      <c r="M10" s="28">
        <f>M9*'Country Rates'!$A$12</f>
        <v>7200</v>
      </c>
      <c r="N10" s="28">
        <f>N9*'Country Rates'!$A$12</f>
        <v>9000</v>
      </c>
      <c r="O10" s="28">
        <f>O9*'Country Rates'!$A$12</f>
        <v>7200</v>
      </c>
      <c r="P10" s="28">
        <f>P9*'Country Rates'!$A$12</f>
        <v>7200</v>
      </c>
      <c r="Q10" s="28">
        <f>Q9*'Country Rates'!$A$12</f>
        <v>9000</v>
      </c>
    </row>
    <row r="11" spans="1:17">
      <c r="A11" s="104" t="s">
        <v>23</v>
      </c>
      <c r="B11" s="106" t="s">
        <v>22</v>
      </c>
      <c r="C11" s="15" t="s">
        <v>17</v>
      </c>
      <c r="D11" s="44"/>
      <c r="E11" s="21">
        <v>25</v>
      </c>
      <c r="F11" s="47">
        <v>20</v>
      </c>
      <c r="G11" s="21">
        <v>20</v>
      </c>
      <c r="H11" s="21">
        <v>25</v>
      </c>
      <c r="I11" s="45">
        <v>160</v>
      </c>
      <c r="J11" s="45">
        <v>160</v>
      </c>
      <c r="K11" s="45">
        <v>160</v>
      </c>
      <c r="L11" s="45">
        <v>160</v>
      </c>
      <c r="M11" s="46">
        <v>80</v>
      </c>
      <c r="N11" s="21">
        <v>100</v>
      </c>
      <c r="O11" s="21">
        <v>0</v>
      </c>
      <c r="P11" s="21">
        <v>0</v>
      </c>
      <c r="Q11" s="22">
        <v>0</v>
      </c>
    </row>
    <row r="12" spans="1:17">
      <c r="A12" s="105"/>
      <c r="B12" s="107"/>
      <c r="C12" s="27" t="s">
        <v>18</v>
      </c>
      <c r="D12" s="27"/>
      <c r="E12" s="28">
        <f>E11*'Country Rates'!$A$5</f>
        <v>1125</v>
      </c>
      <c r="F12" s="28">
        <f>F11*'Country Rates'!$A$5</f>
        <v>900</v>
      </c>
      <c r="G12" s="28">
        <f>G11*'Country Rates'!$A$5</f>
        <v>900</v>
      </c>
      <c r="H12" s="28">
        <f>H11*'Country Rates'!$A$5</f>
        <v>1125</v>
      </c>
      <c r="I12" s="28">
        <f>I11*'Country Rates'!$A$5</f>
        <v>7200</v>
      </c>
      <c r="J12" s="28">
        <f>J11*'Country Rates'!$A$5</f>
        <v>7200</v>
      </c>
      <c r="K12" s="28">
        <f>K11*'Country Rates'!$A$5</f>
        <v>7200</v>
      </c>
      <c r="L12" s="28">
        <f>L11*'Country Rates'!$A$5</f>
        <v>7200</v>
      </c>
      <c r="M12" s="28">
        <f>M11*'Country Rates'!$A$5</f>
        <v>3600</v>
      </c>
      <c r="N12" s="28">
        <f>N11*'Country Rates'!$A$5</f>
        <v>4500</v>
      </c>
      <c r="O12" s="28">
        <f>O11*'Country Rates'!$A$5</f>
        <v>0</v>
      </c>
      <c r="P12" s="28">
        <f>P11*'Country Rates'!$A$5</f>
        <v>0</v>
      </c>
      <c r="Q12" s="28">
        <f>Q11*'Country Rates'!$A$5</f>
        <v>0</v>
      </c>
    </row>
    <row r="13" spans="1:17">
      <c r="A13" s="104" t="s">
        <v>24</v>
      </c>
      <c r="B13" s="106" t="s">
        <v>22</v>
      </c>
      <c r="C13" s="15" t="s">
        <v>17</v>
      </c>
      <c r="D13" s="44"/>
      <c r="E13" s="21">
        <v>25</v>
      </c>
      <c r="F13" s="21">
        <v>20</v>
      </c>
      <c r="G13" s="21">
        <v>20</v>
      </c>
      <c r="H13" s="21">
        <v>25</v>
      </c>
      <c r="I13" s="45">
        <v>160</v>
      </c>
      <c r="J13" s="45">
        <v>160</v>
      </c>
      <c r="K13" s="45">
        <v>160</v>
      </c>
      <c r="L13" s="45">
        <v>160</v>
      </c>
      <c r="M13" s="46">
        <v>80</v>
      </c>
      <c r="N13" s="21">
        <v>100</v>
      </c>
      <c r="O13" s="21">
        <v>0</v>
      </c>
      <c r="P13" s="21">
        <v>0</v>
      </c>
      <c r="Q13" s="22">
        <v>0</v>
      </c>
    </row>
    <row r="14" spans="1:17">
      <c r="A14" s="105"/>
      <c r="B14" s="107"/>
      <c r="C14" s="27" t="s">
        <v>18</v>
      </c>
      <c r="D14" s="27"/>
      <c r="E14" s="28">
        <f>E13*'Country Rates'!$A$7</f>
        <v>1125</v>
      </c>
      <c r="F14" s="28">
        <f>F13*'Country Rates'!$A$7</f>
        <v>900</v>
      </c>
      <c r="G14" s="28">
        <f>G13*'Country Rates'!$A$7</f>
        <v>900</v>
      </c>
      <c r="H14" s="28">
        <f>H13*'Country Rates'!$A$7</f>
        <v>1125</v>
      </c>
      <c r="I14" s="28">
        <f>I13*'Country Rates'!$A$7</f>
        <v>7200</v>
      </c>
      <c r="J14" s="28">
        <f>J13*'Country Rates'!$A$7</f>
        <v>7200</v>
      </c>
      <c r="K14" s="28">
        <f>K13*'Country Rates'!$A$7</f>
        <v>7200</v>
      </c>
      <c r="L14" s="28">
        <f>L13*'Country Rates'!$A$7</f>
        <v>7200</v>
      </c>
      <c r="M14" s="28">
        <f>M13*'Country Rates'!$A$7</f>
        <v>3600</v>
      </c>
      <c r="N14" s="28">
        <f>N13*'Country Rates'!$A$7</f>
        <v>4500</v>
      </c>
      <c r="O14" s="28">
        <f>O13*'Country Rates'!$A$7</f>
        <v>0</v>
      </c>
      <c r="P14" s="28">
        <f>P13*'Country Rates'!$A$7</f>
        <v>0</v>
      </c>
      <c r="Q14" s="28">
        <f>Q13*'Country Rates'!$A$7</f>
        <v>0</v>
      </c>
    </row>
    <row r="15" spans="1:17">
      <c r="A15" s="104" t="s">
        <v>25</v>
      </c>
      <c r="B15" s="106" t="s">
        <v>22</v>
      </c>
      <c r="C15" s="15" t="s">
        <v>17</v>
      </c>
      <c r="D15" s="44"/>
      <c r="E15" s="21">
        <v>100</v>
      </c>
      <c r="F15" s="21">
        <v>80</v>
      </c>
      <c r="G15" s="21">
        <v>80</v>
      </c>
      <c r="H15" s="21">
        <v>80</v>
      </c>
      <c r="I15" s="45">
        <v>0</v>
      </c>
      <c r="J15" s="46">
        <v>0</v>
      </c>
      <c r="K15" s="46">
        <v>0</v>
      </c>
      <c r="L15" s="46">
        <v>0</v>
      </c>
      <c r="M15" s="46">
        <v>160</v>
      </c>
      <c r="N15" s="21">
        <v>200</v>
      </c>
      <c r="O15" s="21">
        <v>0</v>
      </c>
      <c r="P15" s="21">
        <v>0</v>
      </c>
      <c r="Q15" s="22">
        <v>0</v>
      </c>
    </row>
    <row r="16" spans="1:17">
      <c r="A16" s="105"/>
      <c r="B16" s="107"/>
      <c r="C16" s="27" t="s">
        <v>18</v>
      </c>
      <c r="D16" s="27"/>
      <c r="E16" s="28">
        <f>E15*'Country Rates'!$A$9</f>
        <v>4500</v>
      </c>
      <c r="F16" s="28">
        <f>F15*'Country Rates'!$A$9</f>
        <v>3600</v>
      </c>
      <c r="G16" s="28">
        <f>G15*'Country Rates'!$A$9</f>
        <v>3600</v>
      </c>
      <c r="H16" s="28">
        <f>H15*'Country Rates'!$A$9</f>
        <v>3600</v>
      </c>
      <c r="I16" s="28">
        <f>I15*'Country Rates'!$A$9</f>
        <v>0</v>
      </c>
      <c r="J16" s="28">
        <f>J15*'Country Rates'!$A$9</f>
        <v>0</v>
      </c>
      <c r="K16" s="28">
        <f>K15*'Country Rates'!$A$9</f>
        <v>0</v>
      </c>
      <c r="L16" s="28">
        <f>L15*'Country Rates'!$A$9</f>
        <v>0</v>
      </c>
      <c r="M16" s="28">
        <f>M15*'Country Rates'!$A$9</f>
        <v>7200</v>
      </c>
      <c r="N16" s="28">
        <f>N15*'Country Rates'!$A$9</f>
        <v>9000</v>
      </c>
      <c r="O16" s="28">
        <f>O15*'Country Rates'!$A$9</f>
        <v>0</v>
      </c>
      <c r="P16" s="28">
        <f>P15*'Country Rates'!$A$9</f>
        <v>0</v>
      </c>
      <c r="Q16" s="28">
        <f>Q15*'Country Rates'!$A$9</f>
        <v>0</v>
      </c>
    </row>
    <row r="17" spans="1:17">
      <c r="A17" s="108" t="s">
        <v>26</v>
      </c>
      <c r="B17" s="109"/>
      <c r="C17" s="110"/>
      <c r="D17" s="30"/>
      <c r="E17" s="43">
        <f t="shared" ref="E17:Q17" si="1">SUM(E5,E10,E12,E14,E16,E7)</f>
        <v>34500</v>
      </c>
      <c r="F17" s="43">
        <f t="shared" si="1"/>
        <v>27600</v>
      </c>
      <c r="G17" s="43">
        <f t="shared" si="1"/>
        <v>27600</v>
      </c>
      <c r="H17" s="43">
        <f t="shared" si="1"/>
        <v>30000</v>
      </c>
      <c r="I17" s="43">
        <f t="shared" si="1"/>
        <v>24800</v>
      </c>
      <c r="J17" s="43">
        <f t="shared" si="1"/>
        <v>24800</v>
      </c>
      <c r="K17" s="43">
        <f t="shared" si="1"/>
        <v>24800</v>
      </c>
      <c r="L17" s="43">
        <f t="shared" si="1"/>
        <v>24800</v>
      </c>
      <c r="M17" s="43">
        <f t="shared" si="1"/>
        <v>28000</v>
      </c>
      <c r="N17" s="43">
        <f t="shared" si="1"/>
        <v>35000</v>
      </c>
      <c r="O17" s="43">
        <f t="shared" si="1"/>
        <v>24800</v>
      </c>
      <c r="P17" s="43">
        <f t="shared" si="1"/>
        <v>24800</v>
      </c>
      <c r="Q17" s="43">
        <f t="shared" si="1"/>
        <v>31000</v>
      </c>
    </row>
    <row r="18" spans="1:17" s="52" customFormat="1">
      <c r="A18" s="48"/>
      <c r="B18" s="59"/>
      <c r="C18" s="49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>
      <c r="A19" s="6" t="s">
        <v>27</v>
      </c>
      <c r="B19" s="57"/>
      <c r="C19" s="17"/>
      <c r="D19" s="17"/>
      <c r="E19" s="18" t="s">
        <v>4</v>
      </c>
      <c r="F19" s="18" t="s">
        <v>5</v>
      </c>
      <c r="G19" s="19" t="s">
        <v>6</v>
      </c>
      <c r="H19" s="19" t="s">
        <v>7</v>
      </c>
      <c r="I19" s="18" t="s">
        <v>8</v>
      </c>
      <c r="J19" s="19" t="s">
        <v>9</v>
      </c>
      <c r="K19" s="19" t="s">
        <v>10</v>
      </c>
      <c r="L19" s="18" t="s">
        <v>11</v>
      </c>
      <c r="M19" s="19" t="s">
        <v>12</v>
      </c>
      <c r="N19" s="19" t="s">
        <v>13</v>
      </c>
      <c r="O19" s="18" t="s">
        <v>14</v>
      </c>
      <c r="P19" s="19" t="s">
        <v>3</v>
      </c>
      <c r="Q19" s="20" t="s">
        <v>4</v>
      </c>
    </row>
    <row r="20" spans="1:17" ht="30">
      <c r="A20" s="33" t="s">
        <v>28</v>
      </c>
      <c r="B20" s="61" t="s">
        <v>22</v>
      </c>
      <c r="C20" s="34"/>
      <c r="D20" s="34"/>
      <c r="E20" s="24"/>
      <c r="F20" s="24"/>
      <c r="G20" s="24"/>
      <c r="H20" s="24"/>
      <c r="I20" s="25"/>
      <c r="J20" s="11"/>
      <c r="K20" s="11"/>
      <c r="L20" s="11"/>
      <c r="M20" s="11"/>
      <c r="N20" s="24"/>
      <c r="O20" s="24"/>
      <c r="P20" s="24"/>
      <c r="Q20" s="26"/>
    </row>
    <row r="21" spans="1:17">
      <c r="A21" s="33" t="s">
        <v>29</v>
      </c>
      <c r="B21" s="61" t="s">
        <v>22</v>
      </c>
      <c r="C21" s="34"/>
      <c r="D21" s="34"/>
      <c r="E21" s="24"/>
      <c r="F21" s="24"/>
      <c r="G21" s="24"/>
      <c r="H21" s="24"/>
      <c r="I21" s="25"/>
      <c r="J21" s="11"/>
      <c r="K21" s="11"/>
      <c r="L21" s="11"/>
      <c r="M21" s="11"/>
      <c r="N21" s="24"/>
      <c r="O21" s="24"/>
      <c r="P21" s="24"/>
      <c r="Q21" s="26"/>
    </row>
    <row r="22" spans="1:17" ht="30">
      <c r="A22" s="56" t="s">
        <v>30</v>
      </c>
      <c r="B22" s="61" t="s">
        <v>22</v>
      </c>
      <c r="C22" s="23"/>
      <c r="D22" s="23"/>
      <c r="E22" s="24"/>
      <c r="F22" s="24"/>
      <c r="G22" s="24"/>
      <c r="H22" s="24"/>
      <c r="I22" s="25"/>
      <c r="J22" s="11"/>
      <c r="K22" s="11"/>
      <c r="L22" s="11"/>
      <c r="M22" s="11"/>
      <c r="N22" s="24"/>
      <c r="O22" s="24"/>
      <c r="P22" s="24"/>
      <c r="Q22" s="26"/>
    </row>
    <row r="23" spans="1:17">
      <c r="A23" s="56" t="s">
        <v>31</v>
      </c>
      <c r="B23" s="61" t="s">
        <v>22</v>
      </c>
      <c r="C23" s="23"/>
      <c r="D23" s="23"/>
      <c r="E23" s="24">
        <v>25000</v>
      </c>
      <c r="F23" s="24">
        <v>25000</v>
      </c>
      <c r="G23" s="24">
        <v>25000</v>
      </c>
      <c r="H23" s="24">
        <v>25000</v>
      </c>
      <c r="I23" s="25"/>
      <c r="J23" s="11"/>
      <c r="K23" s="11"/>
      <c r="L23" s="11"/>
      <c r="M23" s="11"/>
      <c r="N23" s="24"/>
      <c r="O23" s="24"/>
      <c r="P23" s="24"/>
      <c r="Q23" s="26"/>
    </row>
    <row r="24" spans="1:17">
      <c r="A24" s="8" t="s">
        <v>32</v>
      </c>
      <c r="B24" s="58"/>
      <c r="C24" s="30"/>
      <c r="D24" s="30"/>
      <c r="E24" s="12"/>
      <c r="F24" s="12"/>
      <c r="G24" s="12"/>
      <c r="H24" s="12"/>
      <c r="I24" s="31"/>
      <c r="J24" s="12"/>
      <c r="K24" s="12"/>
      <c r="L24" s="12"/>
      <c r="M24" s="12"/>
      <c r="N24" s="12"/>
      <c r="O24" s="12"/>
      <c r="P24" s="12"/>
      <c r="Q24" s="32"/>
    </row>
    <row r="25" spans="1:17" s="52" customFormat="1">
      <c r="A25" s="48"/>
      <c r="B25" s="59"/>
      <c r="C25" s="49"/>
      <c r="D25" s="49"/>
      <c r="E25" s="53"/>
      <c r="F25" s="53"/>
      <c r="G25" s="53"/>
      <c r="H25" s="53"/>
      <c r="I25" s="54"/>
      <c r="J25" s="53"/>
      <c r="K25" s="53"/>
      <c r="L25" s="53"/>
      <c r="M25" s="53"/>
      <c r="N25" s="53"/>
      <c r="O25" s="53"/>
      <c r="P25" s="53"/>
      <c r="Q25" s="55"/>
    </row>
    <row r="26" spans="1:17">
      <c r="A26" s="6" t="s">
        <v>33</v>
      </c>
      <c r="B26" s="57"/>
      <c r="C26" s="17"/>
      <c r="D26" s="17"/>
      <c r="E26" s="18" t="s">
        <v>4</v>
      </c>
      <c r="F26" s="18" t="s">
        <v>5</v>
      </c>
      <c r="G26" s="19" t="s">
        <v>6</v>
      </c>
      <c r="H26" s="19" t="s">
        <v>7</v>
      </c>
      <c r="I26" s="18" t="s">
        <v>8</v>
      </c>
      <c r="J26" s="19" t="s">
        <v>9</v>
      </c>
      <c r="K26" s="19" t="s">
        <v>10</v>
      </c>
      <c r="L26" s="18" t="s">
        <v>11</v>
      </c>
      <c r="M26" s="19" t="s">
        <v>12</v>
      </c>
      <c r="N26" s="19" t="s">
        <v>13</v>
      </c>
      <c r="O26" s="18" t="s">
        <v>14</v>
      </c>
      <c r="P26" s="19" t="s">
        <v>3</v>
      </c>
      <c r="Q26" s="20" t="s">
        <v>4</v>
      </c>
    </row>
    <row r="27" spans="1:17" ht="30">
      <c r="A27" s="56" t="s">
        <v>34</v>
      </c>
      <c r="B27" s="60" t="s">
        <v>16</v>
      </c>
      <c r="C27" s="23"/>
      <c r="D27" s="23"/>
      <c r="E27" s="24"/>
      <c r="F27" s="24"/>
      <c r="G27" s="24"/>
      <c r="H27" s="24"/>
      <c r="I27" s="25"/>
      <c r="J27" s="11"/>
      <c r="K27" s="11"/>
      <c r="L27" s="11"/>
      <c r="M27" s="11"/>
      <c r="N27" s="24"/>
      <c r="O27" s="24"/>
      <c r="P27" s="24"/>
      <c r="Q27" s="26"/>
    </row>
    <row r="28" spans="1:17" ht="30">
      <c r="A28" s="56" t="s">
        <v>35</v>
      </c>
      <c r="B28" s="60" t="s">
        <v>16</v>
      </c>
      <c r="C28" s="23"/>
      <c r="D28" s="23"/>
      <c r="E28" s="24"/>
      <c r="F28" s="24"/>
      <c r="G28" s="24"/>
      <c r="H28" s="24"/>
      <c r="I28" s="25"/>
      <c r="J28" s="11"/>
      <c r="K28" s="11">
        <v>1000</v>
      </c>
      <c r="L28" s="11"/>
      <c r="M28" s="11"/>
      <c r="N28" s="24"/>
      <c r="O28" s="24"/>
      <c r="P28" s="24"/>
      <c r="Q28" s="26">
        <v>1000</v>
      </c>
    </row>
    <row r="29" spans="1:17">
      <c r="A29" s="56" t="s">
        <v>36</v>
      </c>
      <c r="B29" s="60" t="s">
        <v>16</v>
      </c>
      <c r="C29" s="23"/>
      <c r="D29" s="35">
        <v>10000</v>
      </c>
      <c r="E29" s="24"/>
      <c r="F29" s="24"/>
      <c r="G29" s="24"/>
      <c r="H29" s="24"/>
      <c r="I29" s="25"/>
      <c r="J29" s="11"/>
      <c r="K29" s="11"/>
      <c r="L29" s="11">
        <v>10000</v>
      </c>
      <c r="M29" s="11"/>
      <c r="N29" s="24"/>
      <c r="O29" s="24"/>
      <c r="P29" s="24"/>
      <c r="Q29" s="26"/>
    </row>
    <row r="30" spans="1:17">
      <c r="A30" s="7" t="s">
        <v>32</v>
      </c>
      <c r="B30" s="62"/>
      <c r="C30" s="36"/>
      <c r="D30" s="36"/>
      <c r="E30" s="13"/>
      <c r="F30" s="13"/>
      <c r="G30" s="13"/>
      <c r="H30" s="13"/>
      <c r="I30" s="37"/>
      <c r="J30" s="13"/>
      <c r="K30" s="13"/>
      <c r="L30" s="13"/>
      <c r="M30" s="13"/>
      <c r="N30" s="13"/>
      <c r="O30" s="13"/>
      <c r="P30" s="13"/>
      <c r="Q30" s="38"/>
    </row>
    <row r="31" spans="1:17">
      <c r="I31" s="41"/>
      <c r="J31" s="14"/>
      <c r="K31" s="14"/>
      <c r="L31" s="14"/>
      <c r="M31" s="14"/>
    </row>
    <row r="32" spans="1:17">
      <c r="I32" s="41"/>
      <c r="J32" s="14"/>
      <c r="K32" s="14"/>
      <c r="L32" s="14"/>
      <c r="M32" s="14"/>
    </row>
    <row r="33" spans="9:13">
      <c r="I33" s="41"/>
      <c r="J33" s="14"/>
      <c r="K33" s="14"/>
      <c r="L33" s="14"/>
      <c r="M33" s="14"/>
    </row>
  </sheetData>
  <mergeCells count="16">
    <mergeCell ref="A17:C17"/>
    <mergeCell ref="A6:A7"/>
    <mergeCell ref="E2:K2"/>
    <mergeCell ref="L2:Q2"/>
    <mergeCell ref="A4:A5"/>
    <mergeCell ref="A9:A10"/>
    <mergeCell ref="A11:A12"/>
    <mergeCell ref="A15:A16"/>
    <mergeCell ref="A13:A14"/>
    <mergeCell ref="B4:B5"/>
    <mergeCell ref="B9:B10"/>
    <mergeCell ref="B11:B12"/>
    <mergeCell ref="B13:B14"/>
    <mergeCell ref="B15:B16"/>
    <mergeCell ref="B6:B7"/>
    <mergeCell ref="A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1A4E-E01F-4B98-854C-0350806FADEF}">
  <dimension ref="A1:C14"/>
  <sheetViews>
    <sheetView workbookViewId="0">
      <selection activeCell="C7" sqref="C7"/>
    </sheetView>
  </sheetViews>
  <sheetFormatPr defaultRowHeight="15"/>
  <cols>
    <col min="1" max="1" width="10.85546875" customWidth="1"/>
    <col min="2" max="2" width="15.85546875" customWidth="1"/>
    <col min="3" max="3" width="11" customWidth="1"/>
  </cols>
  <sheetData>
    <row r="1" spans="1:3" ht="15.75" thickBot="1">
      <c r="A1" s="111" t="s">
        <v>37</v>
      </c>
      <c r="B1" s="111"/>
      <c r="C1" s="111"/>
    </row>
    <row r="2" spans="1:3" ht="15.75" thickBot="1">
      <c r="A2" s="64" t="s">
        <v>38</v>
      </c>
      <c r="B2" s="87" t="s">
        <v>39</v>
      </c>
      <c r="C2" s="88" t="s">
        <v>40</v>
      </c>
    </row>
    <row r="3" spans="1:3">
      <c r="A3" s="89" t="s">
        <v>11</v>
      </c>
      <c r="B3" s="89" t="s">
        <v>41</v>
      </c>
      <c r="C3" s="89">
        <v>4</v>
      </c>
    </row>
    <row r="4" spans="1:3">
      <c r="A4" s="89" t="s">
        <v>12</v>
      </c>
      <c r="B4" s="89" t="s">
        <v>42</v>
      </c>
      <c r="C4" s="89">
        <v>4</v>
      </c>
    </row>
    <row r="5" spans="1:3">
      <c r="A5" s="89" t="s">
        <v>13</v>
      </c>
      <c r="B5" s="89" t="s">
        <v>43</v>
      </c>
      <c r="C5" s="89">
        <v>5</v>
      </c>
    </row>
    <row r="6" spans="1:3">
      <c r="A6" s="89" t="s">
        <v>14</v>
      </c>
      <c r="B6" s="89" t="s">
        <v>44</v>
      </c>
      <c r="C6" s="89">
        <v>4</v>
      </c>
    </row>
    <row r="7" spans="1:3">
      <c r="A7" s="89" t="s">
        <v>3</v>
      </c>
      <c r="B7" s="89" t="s">
        <v>45</v>
      </c>
      <c r="C7" s="89">
        <v>4</v>
      </c>
    </row>
    <row r="8" spans="1:3">
      <c r="A8" s="89" t="s">
        <v>4</v>
      </c>
      <c r="B8" s="89" t="s">
        <v>46</v>
      </c>
      <c r="C8" s="89">
        <v>5</v>
      </c>
    </row>
    <row r="9" spans="1:3">
      <c r="A9" s="89" t="s">
        <v>5</v>
      </c>
      <c r="B9" s="89" t="s">
        <v>47</v>
      </c>
      <c r="C9" s="89">
        <v>4</v>
      </c>
    </row>
    <row r="10" spans="1:3">
      <c r="A10" s="89" t="s">
        <v>6</v>
      </c>
      <c r="B10" s="89" t="s">
        <v>48</v>
      </c>
      <c r="C10" s="89">
        <v>4</v>
      </c>
    </row>
    <row r="11" spans="1:3">
      <c r="A11" s="89" t="s">
        <v>49</v>
      </c>
      <c r="B11" s="89" t="s">
        <v>50</v>
      </c>
      <c r="C11" s="89">
        <v>5</v>
      </c>
    </row>
    <row r="12" spans="1:3">
      <c r="A12" s="89" t="s">
        <v>8</v>
      </c>
      <c r="B12" s="89" t="s">
        <v>51</v>
      </c>
      <c r="C12" s="89">
        <v>4</v>
      </c>
    </row>
    <row r="13" spans="1:3">
      <c r="A13" s="89" t="s">
        <v>9</v>
      </c>
      <c r="B13" s="89" t="s">
        <v>52</v>
      </c>
      <c r="C13" s="89">
        <v>4</v>
      </c>
    </row>
    <row r="14" spans="1:3">
      <c r="A14" s="89" t="s">
        <v>10</v>
      </c>
      <c r="B14" s="89" t="s">
        <v>53</v>
      </c>
      <c r="C14" s="89">
        <v>5</v>
      </c>
    </row>
  </sheetData>
  <mergeCells count="1">
    <mergeCell ref="A1:C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I14" sqref="I14"/>
    </sheetView>
  </sheetViews>
  <sheetFormatPr defaultRowHeight="15"/>
  <cols>
    <col min="1" max="1" width="23" bestFit="1" customWidth="1"/>
    <col min="2" max="8" width="11.7109375" customWidth="1"/>
    <col min="10" max="10" width="99.28515625" customWidth="1"/>
  </cols>
  <sheetData>
    <row r="1" spans="1:10">
      <c r="A1" s="64" t="s">
        <v>54</v>
      </c>
      <c r="B1" s="65">
        <v>2020</v>
      </c>
      <c r="C1" s="65">
        <v>2021</v>
      </c>
      <c r="D1" s="65">
        <v>2022</v>
      </c>
      <c r="E1" s="65">
        <v>2023</v>
      </c>
      <c r="F1" s="65">
        <v>2024</v>
      </c>
      <c r="G1" s="65">
        <v>2025</v>
      </c>
      <c r="H1" s="66" t="s">
        <v>32</v>
      </c>
      <c r="J1" s="67"/>
    </row>
    <row r="3" spans="1:10">
      <c r="A3" s="112" t="s">
        <v>22</v>
      </c>
      <c r="B3" s="113"/>
      <c r="C3" s="113"/>
      <c r="D3" s="113"/>
      <c r="E3" s="113"/>
      <c r="F3" s="113"/>
      <c r="G3" s="113"/>
      <c r="H3" s="114"/>
    </row>
    <row r="4" spans="1:10">
      <c r="A4" s="68"/>
      <c r="H4" s="69"/>
    </row>
    <row r="5" spans="1:10">
      <c r="A5" s="68" t="s">
        <v>55</v>
      </c>
      <c r="B5" s="9">
        <v>100000</v>
      </c>
      <c r="C5" s="9">
        <v>100000</v>
      </c>
      <c r="D5" s="9"/>
      <c r="E5" s="9"/>
      <c r="F5" s="9"/>
      <c r="G5" s="9"/>
      <c r="H5" s="10">
        <f>SUM(B5:G5)</f>
        <v>200000</v>
      </c>
      <c r="J5" s="5"/>
    </row>
    <row r="6" spans="1:10">
      <c r="A6" s="68" t="s">
        <v>56</v>
      </c>
      <c r="B6" s="9">
        <v>100000</v>
      </c>
      <c r="C6" s="9">
        <v>100000</v>
      </c>
      <c r="D6" s="9"/>
      <c r="E6" s="9"/>
      <c r="F6" s="9"/>
      <c r="G6" s="9"/>
      <c r="H6" s="10">
        <f>SUM(B6:G6)</f>
        <v>200000</v>
      </c>
    </row>
    <row r="7" spans="1:10">
      <c r="A7" s="68" t="s">
        <v>57</v>
      </c>
      <c r="B7" s="9">
        <v>50000</v>
      </c>
      <c r="C7" s="9">
        <v>50000</v>
      </c>
      <c r="D7" s="9"/>
      <c r="E7" s="9"/>
      <c r="F7" s="9"/>
      <c r="G7" s="9"/>
      <c r="H7" s="10">
        <f>SUM(B7:G7)</f>
        <v>100000</v>
      </c>
    </row>
    <row r="8" spans="1:10">
      <c r="A8" s="68" t="s">
        <v>58</v>
      </c>
      <c r="B8" s="9">
        <v>125000</v>
      </c>
      <c r="C8" s="9">
        <v>125000</v>
      </c>
      <c r="D8" s="9"/>
      <c r="E8" s="9"/>
      <c r="F8" s="9"/>
      <c r="G8" s="9"/>
      <c r="H8" s="10">
        <f>SUM(B8:G8)</f>
        <v>250000</v>
      </c>
    </row>
    <row r="9" spans="1:10" ht="14.45" customHeight="1">
      <c r="A9" s="68" t="s">
        <v>59</v>
      </c>
      <c r="B9" s="9">
        <v>125000</v>
      </c>
      <c r="C9" s="9">
        <v>125000</v>
      </c>
      <c r="D9" s="9"/>
      <c r="E9" s="9"/>
      <c r="F9" s="9"/>
      <c r="G9" s="9"/>
      <c r="H9" s="10">
        <f>SUM(B9:G9)</f>
        <v>250000</v>
      </c>
      <c r="J9" s="5"/>
    </row>
    <row r="10" spans="1:10">
      <c r="A10" s="68"/>
      <c r="B10" s="70"/>
      <c r="C10" s="70"/>
      <c r="D10" s="70"/>
      <c r="E10" s="70"/>
      <c r="F10" s="70"/>
      <c r="G10" s="70"/>
      <c r="H10" s="71"/>
    </row>
    <row r="11" spans="1:10">
      <c r="A11" s="68" t="s">
        <v>60</v>
      </c>
      <c r="B11" s="72">
        <f>SUM(B5:B9)</f>
        <v>500000</v>
      </c>
      <c r="C11" s="72">
        <f t="shared" ref="C11:F11" si="0">SUM(C5:C9)</f>
        <v>500000</v>
      </c>
      <c r="D11" s="72">
        <f t="shared" si="0"/>
        <v>0</v>
      </c>
      <c r="E11" s="72">
        <f t="shared" si="0"/>
        <v>0</v>
      </c>
      <c r="F11" s="72">
        <f t="shared" si="0"/>
        <v>0</v>
      </c>
      <c r="G11" s="72"/>
      <c r="H11" s="73">
        <f>SUM(H4:H10)</f>
        <v>1000000</v>
      </c>
    </row>
    <row r="12" spans="1:10">
      <c r="A12" s="74"/>
      <c r="B12" s="75"/>
      <c r="C12" s="75"/>
      <c r="D12" s="75"/>
      <c r="E12" s="75"/>
      <c r="F12" s="75"/>
      <c r="G12" s="75"/>
      <c r="H12" s="76"/>
    </row>
    <row r="13" spans="1:10">
      <c r="A13" s="112" t="s">
        <v>16</v>
      </c>
      <c r="B13" s="113"/>
      <c r="C13" s="113"/>
      <c r="D13" s="113"/>
      <c r="E13" s="113"/>
      <c r="F13" s="113"/>
      <c r="G13" s="113"/>
      <c r="H13" s="114"/>
    </row>
    <row r="14" spans="1:10">
      <c r="A14" s="68"/>
      <c r="H14" s="69"/>
    </row>
    <row r="15" spans="1:10">
      <c r="A15" s="68" t="s">
        <v>57</v>
      </c>
      <c r="B15" s="9"/>
      <c r="C15" s="9"/>
      <c r="D15" s="9">
        <v>1000</v>
      </c>
      <c r="E15" s="9">
        <v>1000</v>
      </c>
      <c r="F15" s="9">
        <v>1000</v>
      </c>
      <c r="G15" s="9"/>
      <c r="H15" s="10">
        <f t="shared" ref="H15:H20" si="1">SUM(B15:G15)</f>
        <v>3000</v>
      </c>
    </row>
    <row r="16" spans="1:10">
      <c r="A16" s="68" t="s">
        <v>59</v>
      </c>
      <c r="B16" s="9">
        <v>50000</v>
      </c>
      <c r="C16" s="9">
        <v>50000</v>
      </c>
      <c r="D16" s="9"/>
      <c r="E16" s="9"/>
      <c r="F16" s="9"/>
      <c r="G16" s="9"/>
      <c r="H16" s="10">
        <f t="shared" si="1"/>
        <v>100000</v>
      </c>
    </row>
    <row r="17" spans="1:8">
      <c r="A17" s="68" t="s">
        <v>61</v>
      </c>
      <c r="B17" s="9">
        <v>0</v>
      </c>
      <c r="C17" s="9">
        <v>0</v>
      </c>
      <c r="D17" s="9">
        <v>10000</v>
      </c>
      <c r="E17" s="9">
        <v>10000</v>
      </c>
      <c r="F17" s="9"/>
      <c r="G17" s="9"/>
      <c r="H17" s="10">
        <f t="shared" si="1"/>
        <v>20000</v>
      </c>
    </row>
    <row r="18" spans="1:8">
      <c r="A18" s="68" t="s">
        <v>62</v>
      </c>
      <c r="B18" s="9">
        <v>10000</v>
      </c>
      <c r="C18" s="9">
        <v>10000</v>
      </c>
      <c r="D18" s="9"/>
      <c r="E18" s="9"/>
      <c r="F18" s="9"/>
      <c r="G18" s="9"/>
      <c r="H18" s="10">
        <f t="shared" si="1"/>
        <v>20000</v>
      </c>
    </row>
    <row r="19" spans="1:8">
      <c r="A19" s="68" t="s">
        <v>63</v>
      </c>
      <c r="B19" s="9">
        <v>0</v>
      </c>
      <c r="C19" s="9">
        <v>10000</v>
      </c>
      <c r="D19" s="9">
        <v>10000</v>
      </c>
      <c r="E19" s="9">
        <v>10000</v>
      </c>
      <c r="F19" s="9">
        <v>10000</v>
      </c>
      <c r="G19" s="9">
        <v>0</v>
      </c>
      <c r="H19" s="10">
        <f t="shared" si="1"/>
        <v>40000</v>
      </c>
    </row>
    <row r="20" spans="1:8">
      <c r="A20" s="68" t="s">
        <v>64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20000</v>
      </c>
      <c r="H20" s="10">
        <f t="shared" si="1"/>
        <v>20000</v>
      </c>
    </row>
    <row r="21" spans="1:8">
      <c r="A21" s="68"/>
      <c r="H21" s="69"/>
    </row>
    <row r="22" spans="1:8">
      <c r="A22" s="68" t="s">
        <v>65</v>
      </c>
      <c r="B22" s="72">
        <f>SUM(B16:B20)</f>
        <v>60000</v>
      </c>
      <c r="C22" s="72">
        <f t="shared" ref="C22:F22" si="2">SUM(C16:C20)</f>
        <v>70000</v>
      </c>
      <c r="D22" s="72">
        <f t="shared" si="2"/>
        <v>20000</v>
      </c>
      <c r="E22" s="72">
        <f t="shared" si="2"/>
        <v>20000</v>
      </c>
      <c r="F22" s="72">
        <f t="shared" si="2"/>
        <v>10000</v>
      </c>
      <c r="G22" s="72"/>
      <c r="H22" s="73">
        <f>SUM(H14:H21)</f>
        <v>203000</v>
      </c>
    </row>
    <row r="23" spans="1:8">
      <c r="A23" s="74"/>
      <c r="B23" s="75"/>
      <c r="C23" s="75"/>
      <c r="D23" s="75"/>
      <c r="E23" s="75"/>
      <c r="F23" s="75"/>
      <c r="G23" s="75"/>
      <c r="H23" s="76"/>
    </row>
    <row r="24" spans="1:8">
      <c r="A24" s="77" t="s">
        <v>66</v>
      </c>
      <c r="B24" s="78">
        <f>B11+B22</f>
        <v>560000</v>
      </c>
      <c r="C24" s="78">
        <f>C11+C22</f>
        <v>570000</v>
      </c>
      <c r="D24" s="78">
        <f>D11+D22</f>
        <v>20000</v>
      </c>
      <c r="E24" s="78">
        <f>E11+E22</f>
        <v>20000</v>
      </c>
      <c r="F24" s="78">
        <f>F11+F22</f>
        <v>10000</v>
      </c>
      <c r="G24" s="78"/>
      <c r="H24" s="79">
        <f>H11+H22</f>
        <v>1203000</v>
      </c>
    </row>
  </sheetData>
  <mergeCells count="2">
    <mergeCell ref="A3:H3"/>
    <mergeCell ref="A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0037-517A-4D8A-97B8-8C23139F11B0}">
  <dimension ref="A2:B22"/>
  <sheetViews>
    <sheetView workbookViewId="0">
      <selection activeCell="E14" sqref="E14"/>
    </sheetView>
  </sheetViews>
  <sheetFormatPr defaultRowHeight="15"/>
  <cols>
    <col min="2" max="2" width="15.42578125" bestFit="1" customWidth="1"/>
  </cols>
  <sheetData>
    <row r="2" spans="1:2" ht="15.75" thickBot="1">
      <c r="A2" s="1" t="s">
        <v>67</v>
      </c>
      <c r="B2" s="1" t="s">
        <v>68</v>
      </c>
    </row>
    <row r="3" spans="1:2">
      <c r="A3" s="115">
        <v>80</v>
      </c>
      <c r="B3" s="2" t="s">
        <v>69</v>
      </c>
    </row>
    <row r="4" spans="1:2" ht="15.75" thickBot="1">
      <c r="A4" s="116"/>
      <c r="B4" s="3" t="s">
        <v>70</v>
      </c>
    </row>
    <row r="5" spans="1:2">
      <c r="A5" s="115">
        <v>45</v>
      </c>
      <c r="B5" s="2" t="s">
        <v>71</v>
      </c>
    </row>
    <row r="6" spans="1:2" ht="15.75" thickBot="1">
      <c r="A6" s="116"/>
      <c r="B6" s="3" t="s">
        <v>72</v>
      </c>
    </row>
    <row r="7" spans="1:2">
      <c r="A7" s="115">
        <v>45</v>
      </c>
      <c r="B7" s="2" t="s">
        <v>73</v>
      </c>
    </row>
    <row r="8" spans="1:2" ht="15.75" thickBot="1">
      <c r="A8" s="116"/>
      <c r="B8" s="3" t="s">
        <v>74</v>
      </c>
    </row>
    <row r="9" spans="1:2">
      <c r="A9" s="115">
        <v>45</v>
      </c>
      <c r="B9" s="2" t="s">
        <v>75</v>
      </c>
    </row>
    <row r="10" spans="1:2">
      <c r="A10" s="117"/>
      <c r="B10" s="4" t="s">
        <v>76</v>
      </c>
    </row>
    <row r="11" spans="1:2" ht="15.75" thickBot="1">
      <c r="A11" s="116"/>
      <c r="B11" s="3" t="s">
        <v>77</v>
      </c>
    </row>
    <row r="12" spans="1:2">
      <c r="A12" s="115">
        <v>90</v>
      </c>
      <c r="B12" s="2" t="s">
        <v>78</v>
      </c>
    </row>
    <row r="13" spans="1:2">
      <c r="A13" s="117"/>
      <c r="B13" s="4" t="s">
        <v>79</v>
      </c>
    </row>
    <row r="14" spans="1:2">
      <c r="A14" s="117"/>
      <c r="B14" s="4" t="s">
        <v>80</v>
      </c>
    </row>
    <row r="15" spans="1:2">
      <c r="A15" s="117"/>
      <c r="B15" s="4" t="s">
        <v>81</v>
      </c>
    </row>
    <row r="16" spans="1:2">
      <c r="A16" s="117"/>
      <c r="B16" s="4" t="s">
        <v>82</v>
      </c>
    </row>
    <row r="17" spans="1:2">
      <c r="A17" s="117"/>
      <c r="B17" s="4" t="s">
        <v>83</v>
      </c>
    </row>
    <row r="18" spans="1:2">
      <c r="A18" s="117"/>
      <c r="B18" s="4" t="s">
        <v>84</v>
      </c>
    </row>
    <row r="19" spans="1:2" ht="15.75" thickBot="1">
      <c r="A19" s="116"/>
      <c r="B19" s="3" t="s">
        <v>85</v>
      </c>
    </row>
    <row r="20" spans="1:2">
      <c r="A20" s="115">
        <v>70</v>
      </c>
      <c r="B20" s="2" t="s">
        <v>86</v>
      </c>
    </row>
    <row r="21" spans="1:2">
      <c r="A21" s="117"/>
      <c r="B21" s="4" t="s">
        <v>87</v>
      </c>
    </row>
    <row r="22" spans="1:2" ht="15.75" thickBot="1">
      <c r="A22" s="116"/>
      <c r="B22" s="3" t="s">
        <v>88</v>
      </c>
    </row>
  </sheetData>
  <mergeCells count="6">
    <mergeCell ref="A20:A22"/>
    <mergeCell ref="A3:A4"/>
    <mergeCell ref="A5:A6"/>
    <mergeCell ref="A7:A8"/>
    <mergeCell ref="A9:A11"/>
    <mergeCell ref="A12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A6720-DF46-4ED6-82EB-A17C8A5FD481}">
  <dimension ref="A1:Q33"/>
  <sheetViews>
    <sheetView topLeftCell="A4" zoomScale="120" zoomScaleNormal="120" workbookViewId="0">
      <selection activeCell="G12" sqref="G12"/>
    </sheetView>
  </sheetViews>
  <sheetFormatPr defaultColWidth="8.7109375" defaultRowHeight="15"/>
  <cols>
    <col min="1" max="1" width="26.5703125" style="39" bestFit="1" customWidth="1"/>
    <col min="2" max="2" width="26.5703125" style="39" customWidth="1"/>
    <col min="3" max="3" width="10.5703125" style="16" bestFit="1" customWidth="1"/>
    <col min="4" max="4" width="9" style="16" customWidth="1"/>
    <col min="5" max="5" width="10.85546875" style="40" customWidth="1"/>
    <col min="6" max="7" width="10.28515625" style="40" customWidth="1"/>
    <col min="8" max="8" width="11" style="40" customWidth="1"/>
    <col min="9" max="9" width="10.28515625" style="42" customWidth="1"/>
    <col min="10" max="17" width="10.28515625" style="40" customWidth="1"/>
    <col min="18" max="16384" width="8.7109375" style="16"/>
  </cols>
  <sheetData>
    <row r="1" spans="1:17" ht="15.75" thickBot="1"/>
    <row r="2" spans="1:17" ht="15.75" thickBot="1">
      <c r="A2" s="96"/>
      <c r="B2" s="97"/>
      <c r="C2" s="15"/>
      <c r="D2" s="15"/>
      <c r="E2" s="101">
        <v>2020</v>
      </c>
      <c r="F2" s="102"/>
      <c r="G2" s="102"/>
      <c r="H2" s="102"/>
      <c r="I2" s="102"/>
      <c r="J2" s="102"/>
      <c r="K2" s="103"/>
      <c r="L2" s="102">
        <v>2021</v>
      </c>
      <c r="M2" s="102"/>
      <c r="N2" s="102"/>
      <c r="O2" s="102"/>
      <c r="P2" s="102"/>
      <c r="Q2" s="103"/>
    </row>
    <row r="3" spans="1:17" ht="15.75" thickBot="1">
      <c r="A3" s="6" t="s">
        <v>0</v>
      </c>
      <c r="B3" s="57" t="s">
        <v>1</v>
      </c>
      <c r="C3" s="17" t="s">
        <v>2</v>
      </c>
      <c r="D3" s="17" t="s">
        <v>3</v>
      </c>
      <c r="E3" s="18" t="s">
        <v>4</v>
      </c>
      <c r="F3" s="18" t="s">
        <v>5</v>
      </c>
      <c r="G3" s="19" t="s">
        <v>6</v>
      </c>
      <c r="H3" s="19" t="s">
        <v>7</v>
      </c>
      <c r="I3" s="18" t="s">
        <v>8</v>
      </c>
      <c r="J3" s="19" t="s">
        <v>9</v>
      </c>
      <c r="K3" s="19" t="s">
        <v>10</v>
      </c>
      <c r="L3" s="18" t="s">
        <v>11</v>
      </c>
      <c r="M3" s="19" t="s">
        <v>12</v>
      </c>
      <c r="N3" s="19" t="s">
        <v>13</v>
      </c>
      <c r="O3" s="18" t="s">
        <v>14</v>
      </c>
      <c r="P3" s="19" t="s">
        <v>3</v>
      </c>
      <c r="Q3" s="20" t="s">
        <v>4</v>
      </c>
    </row>
    <row r="4" spans="1:17">
      <c r="A4" s="104" t="s">
        <v>15</v>
      </c>
      <c r="B4" s="106" t="s">
        <v>16</v>
      </c>
      <c r="C4" s="15" t="s">
        <v>17</v>
      </c>
      <c r="D4" s="15">
        <v>40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80"/>
    </row>
    <row r="5" spans="1:17" ht="15.75" thickBot="1">
      <c r="A5" s="105"/>
      <c r="B5" s="107"/>
      <c r="C5" s="27" t="s">
        <v>18</v>
      </c>
      <c r="D5" s="28">
        <f>D4*'[1]Country Rates'!$A$3</f>
        <v>3200</v>
      </c>
      <c r="E5" s="28">
        <f>E4*'[1]Country Rates'!$A$3</f>
        <v>0</v>
      </c>
      <c r="F5" s="28">
        <f>F4*'[1]Country Rates'!$A$3</f>
        <v>0</v>
      </c>
      <c r="G5" s="28">
        <f>G4*'[1]Country Rates'!$A$3</f>
        <v>0</v>
      </c>
      <c r="H5" s="28">
        <f>H4*'[1]Country Rates'!$A$3</f>
        <v>0</v>
      </c>
      <c r="I5" s="28">
        <f>I4*'[1]Country Rates'!$A$3</f>
        <v>0</v>
      </c>
      <c r="J5" s="28">
        <f>J4*'[1]Country Rates'!$A$3</f>
        <v>0</v>
      </c>
      <c r="K5" s="28">
        <f>K4*'[1]Country Rates'!$A$3</f>
        <v>0</v>
      </c>
      <c r="L5" s="28">
        <f>L4*'[1]Country Rates'!$A$3</f>
        <v>0</v>
      </c>
      <c r="M5" s="28">
        <f>M4*'[1]Country Rates'!$A$3</f>
        <v>0</v>
      </c>
      <c r="N5" s="28">
        <f>N4*'[1]Country Rates'!$A$3</f>
        <v>0</v>
      </c>
      <c r="O5" s="28">
        <f>O4*'[1]Country Rates'!$A$3</f>
        <v>0</v>
      </c>
      <c r="P5" s="28">
        <f>P4*'[1]Country Rates'!$A$3</f>
        <v>0</v>
      </c>
      <c r="Q5" s="29">
        <f>Q4*'[1]Country Rates'!$A$3</f>
        <v>0</v>
      </c>
    </row>
    <row r="6" spans="1:17">
      <c r="A6" s="104" t="s">
        <v>19</v>
      </c>
      <c r="B6" s="106" t="s">
        <v>16</v>
      </c>
      <c r="C6" s="15" t="s">
        <v>17</v>
      </c>
      <c r="D6" s="4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>
      <c r="A7" s="105"/>
      <c r="B7" s="107"/>
      <c r="C7" s="27" t="s">
        <v>18</v>
      </c>
      <c r="D7" s="27"/>
      <c r="E7" s="28">
        <f>E6*'[1]Country Rates'!$A$20</f>
        <v>0</v>
      </c>
      <c r="F7" s="28">
        <f>F6*'[1]Country Rates'!$A$20</f>
        <v>0</v>
      </c>
      <c r="G7" s="28">
        <f>G6*'[1]Country Rates'!$A$20</f>
        <v>0</v>
      </c>
      <c r="H7" s="28">
        <f>H6*'[1]Country Rates'!$A$20</f>
        <v>0</v>
      </c>
      <c r="I7" s="28">
        <f>I6*'[1]Country Rates'!$A$20</f>
        <v>0</v>
      </c>
      <c r="J7" s="28">
        <f>J6*'[1]Country Rates'!$A$20</f>
        <v>0</v>
      </c>
      <c r="K7" s="28">
        <f>K6*'[1]Country Rates'!$A$20</f>
        <v>0</v>
      </c>
      <c r="L7" s="28">
        <f>L6*'[1]Country Rates'!$A$20</f>
        <v>0</v>
      </c>
      <c r="M7" s="28">
        <f>M6*'[1]Country Rates'!$A$20</f>
        <v>0</v>
      </c>
      <c r="N7" s="28">
        <f>N6*'[1]Country Rates'!$A$20</f>
        <v>0</v>
      </c>
      <c r="O7" s="28">
        <f>O6*'[1]Country Rates'!$A$20</f>
        <v>0</v>
      </c>
      <c r="P7" s="28">
        <f>P6*'[1]Country Rates'!$A$20</f>
        <v>0</v>
      </c>
      <c r="Q7" s="29">
        <f>Q6*'[1]Country Rates'!$A$20</f>
        <v>0</v>
      </c>
    </row>
    <row r="8" spans="1:17">
      <c r="A8" s="98" t="s">
        <v>20</v>
      </c>
      <c r="B8" s="99"/>
      <c r="C8" s="100"/>
      <c r="D8" s="63">
        <f>D5+D7</f>
        <v>3200</v>
      </c>
      <c r="E8" s="63">
        <f>E5+E7</f>
        <v>0</v>
      </c>
      <c r="F8" s="63">
        <f t="shared" ref="F8:Q8" si="0">F5+F7</f>
        <v>0</v>
      </c>
      <c r="G8" s="63">
        <f t="shared" si="0"/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P8" s="63">
        <f t="shared" si="0"/>
        <v>0</v>
      </c>
      <c r="Q8" s="63">
        <f t="shared" si="0"/>
        <v>0</v>
      </c>
    </row>
    <row r="9" spans="1:17" s="34" customFormat="1">
      <c r="A9" s="85"/>
      <c r="B9" s="85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s="34" customFormat="1" ht="60">
      <c r="A10" s="95" t="s">
        <v>89</v>
      </c>
      <c r="B10" s="92" t="s">
        <v>90</v>
      </c>
      <c r="C10" s="93">
        <v>0.25</v>
      </c>
      <c r="D10" s="90" t="s">
        <v>91</v>
      </c>
      <c r="E10" s="11"/>
      <c r="F10" s="11"/>
      <c r="G10" s="11"/>
      <c r="H10" s="11"/>
      <c r="M10" s="11"/>
      <c r="N10" s="11"/>
      <c r="O10" s="11"/>
      <c r="P10" s="11"/>
      <c r="Q10" s="11"/>
    </row>
    <row r="11" spans="1:17" s="34" customFormat="1">
      <c r="A11" s="85"/>
      <c r="B11" s="83"/>
      <c r="C11" s="83">
        <v>40</v>
      </c>
      <c r="D11" s="91" t="s">
        <v>92</v>
      </c>
      <c r="E11" s="83"/>
      <c r="F11" s="83"/>
      <c r="G11" s="83"/>
      <c r="H11" s="83"/>
      <c r="M11" s="83"/>
      <c r="N11" s="83"/>
      <c r="O11" s="83"/>
      <c r="P11" s="83"/>
      <c r="Q11" s="83"/>
    </row>
    <row r="12" spans="1:17" s="34" customFormat="1">
      <c r="A12" s="85"/>
      <c r="B12" s="11"/>
      <c r="C12" s="83">
        <f>C10*C11</f>
        <v>10</v>
      </c>
      <c r="D12" s="90" t="s">
        <v>93</v>
      </c>
      <c r="E12" s="11"/>
      <c r="F12" s="11"/>
      <c r="G12" s="11"/>
      <c r="H12" s="11"/>
      <c r="M12" s="11"/>
      <c r="N12" s="11"/>
      <c r="O12" s="11"/>
      <c r="P12" s="11"/>
      <c r="Q12" s="11"/>
    </row>
    <row r="13" spans="1:17" s="34" customFormat="1">
      <c r="A13" s="85"/>
      <c r="B13" s="83"/>
      <c r="C13" s="83">
        <f>C12*'Fiscal Calendar'!C3</f>
        <v>40</v>
      </c>
      <c r="D13" s="91" t="s">
        <v>94</v>
      </c>
      <c r="E13" s="83"/>
      <c r="F13" s="83"/>
      <c r="G13" s="83"/>
      <c r="H13" s="83"/>
      <c r="M13" s="83"/>
      <c r="N13" s="83"/>
      <c r="O13" s="83"/>
      <c r="P13" s="83"/>
      <c r="Q13" s="83"/>
    </row>
    <row r="14" spans="1:17" s="34" customFormat="1">
      <c r="A14" s="85"/>
      <c r="B14" s="11"/>
      <c r="C14" s="94">
        <f>'[1]Country Rates'!A3</f>
        <v>80</v>
      </c>
      <c r="D14" s="90" t="s">
        <v>95</v>
      </c>
      <c r="E14" s="11"/>
      <c r="F14" s="11"/>
      <c r="G14" s="11"/>
      <c r="H14" s="11"/>
      <c r="M14" s="11"/>
      <c r="N14" s="11"/>
      <c r="O14" s="11"/>
      <c r="P14" s="11"/>
      <c r="Q14" s="11"/>
    </row>
    <row r="15" spans="1:17" s="34" customFormat="1">
      <c r="A15" s="85"/>
      <c r="B15" s="83"/>
      <c r="C15" s="94">
        <f>C13*C14</f>
        <v>3200</v>
      </c>
      <c r="D15" s="91" t="s">
        <v>96</v>
      </c>
      <c r="E15" s="83"/>
      <c r="F15" s="83"/>
      <c r="G15" s="83"/>
      <c r="H15" s="83"/>
      <c r="M15" s="83"/>
      <c r="N15" s="83"/>
      <c r="O15" s="83"/>
      <c r="P15" s="83"/>
      <c r="Q15" s="83"/>
    </row>
    <row r="16" spans="1:17" s="34" customFormat="1">
      <c r="A16" s="85"/>
      <c r="B16" s="8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34" customFormat="1">
      <c r="A17" s="86"/>
      <c r="B17" s="86"/>
      <c r="C17" s="86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s="34" customFormat="1">
      <c r="A18" s="61"/>
      <c r="B18" s="6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s="34" customFormat="1">
      <c r="A19" s="61"/>
      <c r="B19" s="61"/>
      <c r="C19" s="61"/>
      <c r="D19" s="61"/>
      <c r="E19" s="25"/>
      <c r="F19" s="25"/>
      <c r="G19" s="11"/>
      <c r="H19" s="11"/>
      <c r="I19" s="25"/>
      <c r="J19" s="11"/>
      <c r="K19" s="11"/>
      <c r="L19" s="25"/>
      <c r="M19" s="11"/>
      <c r="N19" s="11"/>
      <c r="O19" s="25"/>
      <c r="P19" s="11"/>
      <c r="Q19" s="11"/>
    </row>
    <row r="20" spans="1:17" s="34" customFormat="1">
      <c r="A20" s="61"/>
      <c r="B20" s="61"/>
      <c r="E20" s="11"/>
      <c r="F20" s="11"/>
      <c r="G20" s="11"/>
      <c r="H20" s="11"/>
      <c r="I20" s="25"/>
      <c r="J20" s="11"/>
      <c r="K20" s="11"/>
      <c r="L20" s="11"/>
      <c r="M20" s="11"/>
      <c r="N20" s="11"/>
      <c r="O20" s="11"/>
      <c r="P20" s="11"/>
      <c r="Q20" s="11"/>
    </row>
    <row r="21" spans="1:17" s="34" customFormat="1">
      <c r="A21" s="61"/>
      <c r="B21" s="61"/>
      <c r="E21" s="11"/>
      <c r="F21" s="11"/>
      <c r="G21" s="11"/>
      <c r="H21" s="11"/>
      <c r="I21" s="25"/>
      <c r="J21" s="11"/>
      <c r="K21" s="11"/>
      <c r="L21" s="11"/>
      <c r="M21" s="11"/>
      <c r="N21" s="11"/>
      <c r="O21" s="11"/>
      <c r="P21" s="11"/>
      <c r="Q21" s="11"/>
    </row>
    <row r="22" spans="1:17" s="34" customFormat="1">
      <c r="A22" s="61"/>
      <c r="B22" s="61"/>
      <c r="E22" s="11"/>
      <c r="F22" s="11"/>
      <c r="G22" s="11"/>
      <c r="H22" s="11"/>
      <c r="I22" s="25"/>
      <c r="J22" s="11"/>
      <c r="K22" s="11"/>
      <c r="L22" s="11"/>
      <c r="M22" s="11"/>
      <c r="N22" s="11"/>
      <c r="O22" s="11"/>
      <c r="P22" s="11"/>
      <c r="Q22" s="11"/>
    </row>
    <row r="23" spans="1:17" s="34" customFormat="1">
      <c r="A23" s="61"/>
      <c r="B23" s="61"/>
      <c r="E23" s="11"/>
      <c r="F23" s="11"/>
      <c r="G23" s="11"/>
      <c r="H23" s="11"/>
      <c r="I23" s="25"/>
      <c r="J23" s="11"/>
      <c r="K23" s="11"/>
      <c r="L23" s="11"/>
      <c r="M23" s="11"/>
      <c r="N23" s="11"/>
      <c r="O23" s="11"/>
      <c r="P23" s="11"/>
      <c r="Q23" s="11"/>
    </row>
    <row r="24" spans="1:17" s="34" customFormat="1">
      <c r="A24" s="61"/>
      <c r="B24" s="61"/>
      <c r="E24" s="11"/>
      <c r="F24" s="11"/>
      <c r="G24" s="11"/>
      <c r="H24" s="11"/>
      <c r="I24" s="25"/>
      <c r="J24" s="11"/>
      <c r="K24" s="11"/>
      <c r="L24" s="11"/>
      <c r="M24" s="11"/>
      <c r="N24" s="11"/>
      <c r="O24" s="11"/>
      <c r="P24" s="11"/>
      <c r="Q24" s="11"/>
    </row>
    <row r="25" spans="1:17" s="34" customFormat="1">
      <c r="A25" s="61"/>
      <c r="B25" s="61"/>
      <c r="E25" s="11"/>
      <c r="F25" s="11"/>
      <c r="G25" s="11"/>
      <c r="H25" s="11"/>
      <c r="I25" s="25"/>
      <c r="J25" s="11"/>
      <c r="K25" s="11"/>
      <c r="L25" s="11"/>
      <c r="M25" s="11"/>
      <c r="N25" s="11"/>
      <c r="O25" s="11"/>
      <c r="P25" s="11"/>
      <c r="Q25" s="11"/>
    </row>
    <row r="26" spans="1:17" s="34" customFormat="1">
      <c r="A26" s="61"/>
      <c r="B26" s="61"/>
      <c r="C26" s="61"/>
      <c r="D26" s="61"/>
      <c r="E26" s="25"/>
      <c r="F26" s="25"/>
      <c r="G26" s="11"/>
      <c r="H26" s="11"/>
      <c r="I26" s="25"/>
      <c r="J26" s="11"/>
      <c r="K26" s="11"/>
      <c r="L26" s="25"/>
      <c r="M26" s="11"/>
      <c r="N26" s="11"/>
      <c r="O26" s="25"/>
      <c r="P26" s="11"/>
      <c r="Q26" s="11"/>
    </row>
    <row r="27" spans="1:17" s="34" customFormat="1">
      <c r="A27" s="61"/>
      <c r="B27" s="61"/>
      <c r="E27" s="11"/>
      <c r="F27" s="11"/>
      <c r="G27" s="11"/>
      <c r="H27" s="11"/>
      <c r="I27" s="25"/>
      <c r="J27" s="11"/>
      <c r="K27" s="11"/>
      <c r="L27" s="11"/>
      <c r="M27" s="11"/>
      <c r="N27" s="11"/>
      <c r="O27" s="11"/>
      <c r="P27" s="11"/>
      <c r="Q27" s="11"/>
    </row>
    <row r="28" spans="1:17" s="34" customFormat="1">
      <c r="A28" s="61"/>
      <c r="B28" s="61"/>
      <c r="E28" s="11"/>
      <c r="F28" s="11"/>
      <c r="G28" s="11"/>
      <c r="H28" s="11"/>
      <c r="I28" s="25"/>
      <c r="J28" s="11"/>
      <c r="K28" s="11"/>
      <c r="L28" s="11"/>
      <c r="M28" s="11"/>
      <c r="N28" s="11"/>
      <c r="O28" s="11"/>
      <c r="P28" s="11"/>
      <c r="Q28" s="11"/>
    </row>
    <row r="29" spans="1:17" s="34" customFormat="1">
      <c r="A29" s="61"/>
      <c r="B29" s="61"/>
      <c r="D29" s="84"/>
      <c r="E29" s="11"/>
      <c r="F29" s="11"/>
      <c r="G29" s="11"/>
      <c r="H29" s="11"/>
      <c r="I29" s="25"/>
      <c r="J29" s="11"/>
      <c r="K29" s="11"/>
      <c r="L29" s="11"/>
      <c r="M29" s="11"/>
      <c r="N29" s="11"/>
      <c r="O29" s="11"/>
      <c r="P29" s="11"/>
      <c r="Q29" s="11"/>
    </row>
    <row r="30" spans="1:17" s="34" customFormat="1">
      <c r="A30" s="61"/>
      <c r="B30" s="61"/>
      <c r="E30" s="11"/>
      <c r="F30" s="11"/>
      <c r="G30" s="11"/>
      <c r="H30" s="11"/>
      <c r="I30" s="25"/>
      <c r="J30" s="11"/>
      <c r="K30" s="11"/>
      <c r="L30" s="11"/>
      <c r="M30" s="11"/>
      <c r="N30" s="11"/>
      <c r="O30" s="11"/>
      <c r="P30" s="11"/>
      <c r="Q30" s="11"/>
    </row>
    <row r="31" spans="1:17" s="34" customFormat="1">
      <c r="A31" s="61"/>
      <c r="B31" s="61"/>
      <c r="E31" s="14"/>
      <c r="F31" s="14"/>
      <c r="G31" s="14"/>
      <c r="H31" s="14"/>
      <c r="I31" s="41"/>
      <c r="J31" s="14"/>
      <c r="K31" s="14"/>
      <c r="L31" s="14"/>
      <c r="M31" s="14"/>
      <c r="N31" s="14"/>
      <c r="O31" s="14"/>
      <c r="P31" s="14"/>
      <c r="Q31" s="14"/>
    </row>
    <row r="32" spans="1:17">
      <c r="I32" s="41"/>
      <c r="J32" s="14"/>
      <c r="K32" s="14"/>
      <c r="L32" s="14"/>
      <c r="M32" s="14"/>
    </row>
    <row r="33" spans="9:13">
      <c r="I33" s="41"/>
      <c r="J33" s="14"/>
      <c r="K33" s="14"/>
      <c r="L33" s="14"/>
      <c r="M33" s="14"/>
    </row>
  </sheetData>
  <mergeCells count="7">
    <mergeCell ref="A8:C8"/>
    <mergeCell ref="E2:K2"/>
    <mergeCell ref="L2:Q2"/>
    <mergeCell ref="A4:A5"/>
    <mergeCell ref="B4:B5"/>
    <mergeCell ref="A6:A7"/>
    <mergeCell ref="B6:B7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Honeywell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Rivera, Daniel</dc:creator>
  <cp:keywords/>
  <dc:description/>
  <cp:lastModifiedBy>Daniel Rivera</cp:lastModifiedBy>
  <cp:revision/>
  <dcterms:created xsi:type="dcterms:W3CDTF">2018-02-12T14:12:58Z</dcterms:created>
  <dcterms:modified xsi:type="dcterms:W3CDTF">2020-05-20T20:58:00Z</dcterms:modified>
  <cp:category/>
  <cp:contentStatus/>
</cp:coreProperties>
</file>